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rr.local\memo\migrationuser\kuznecova.ea\Downloads\"/>
    </mc:Choice>
  </mc:AlternateContent>
  <xr:revisionPtr revIDLastSave="0" documentId="13_ncr:1_{F0562A01-1F33-4AE0-BBF2-8F6F911BA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8" i="1" l="1"/>
  <c r="K37" i="1"/>
  <c r="K36" i="1"/>
  <c r="K39" i="1"/>
  <c r="K27" i="1"/>
  <c r="K35" i="1"/>
  <c r="F35" i="1"/>
  <c r="K33" i="1"/>
  <c r="K34" i="1"/>
  <c r="F33" i="1"/>
  <c r="D32" i="1"/>
  <c r="F32" i="1" s="1"/>
  <c r="K32" i="1"/>
  <c r="K26" i="1"/>
  <c r="K31" i="1"/>
  <c r="K30" i="1"/>
  <c r="K29" i="1"/>
  <c r="K28" i="1"/>
  <c r="F28" i="1"/>
  <c r="K25" i="1"/>
  <c r="F24" i="1"/>
  <c r="K19" i="1"/>
  <c r="K18" i="1"/>
  <c r="F18" i="1"/>
  <c r="K12" i="1" l="1"/>
  <c r="F12" i="1"/>
  <c r="K54" i="1"/>
  <c r="K53" i="1"/>
  <c r="F51" i="1"/>
  <c r="F50" i="1"/>
  <c r="F49" i="1"/>
  <c r="F48" i="1"/>
  <c r="K44" i="1"/>
  <c r="K43" i="1"/>
  <c r="K42" i="1"/>
  <c r="F41" i="1"/>
  <c r="K24" i="1"/>
  <c r="K23" i="1"/>
  <c r="K22" i="1"/>
  <c r="K21" i="1"/>
  <c r="K20" i="1"/>
  <c r="F20" i="1"/>
  <c r="K15" i="1"/>
  <c r="K13" i="1"/>
  <c r="F13" i="1"/>
  <c r="K11" i="1"/>
  <c r="F11" i="1"/>
  <c r="K10" i="1"/>
  <c r="F10" i="1"/>
  <c r="F9" i="1"/>
  <c r="F8" i="1"/>
  <c r="A8" i="1"/>
  <c r="A9" i="1" s="1"/>
  <c r="A10" i="1" s="1"/>
  <c r="A11" i="1" s="1"/>
  <c r="A12" i="1" s="1"/>
  <c r="A13" i="1" s="1"/>
  <c r="K7" i="1"/>
  <c r="F7" i="1"/>
  <c r="F46" i="1" l="1"/>
  <c r="F55" i="1"/>
  <c r="K16" i="1"/>
  <c r="K46" i="1"/>
  <c r="K55" i="1"/>
  <c r="F16" i="1"/>
  <c r="F56" i="1" l="1"/>
  <c r="K56" i="1"/>
  <c r="K57" i="1" s="1"/>
</calcChain>
</file>

<file path=xl/sharedStrings.xml><?xml version="1.0" encoding="utf-8"?>
<sst xmlns="http://schemas.openxmlformats.org/spreadsheetml/2006/main" count="139" uniqueCount="76">
  <si>
    <t>№</t>
  </si>
  <si>
    <t>Работа</t>
  </si>
  <si>
    <t>Материалы</t>
  </si>
  <si>
    <t>Наименование</t>
  </si>
  <si>
    <t>Ед.  Изм.</t>
  </si>
  <si>
    <t>К-во</t>
  </si>
  <si>
    <t>стоимость за единицу</t>
  </si>
  <si>
    <t>Общая стоимость</t>
  </si>
  <si>
    <t>Демонтажные работы</t>
  </si>
  <si>
    <t>Демонтаж перегородок  (кирпичных)</t>
  </si>
  <si>
    <r>
      <t>м</t>
    </r>
    <r>
      <rPr>
        <vertAlign val="superscript"/>
        <sz val="10"/>
        <rFont val="Arial Cyr"/>
        <charset val="204"/>
      </rPr>
      <t>2</t>
    </r>
  </si>
  <si>
    <t>мешки для мусора полипропилен</t>
  </si>
  <si>
    <t>шт</t>
  </si>
  <si>
    <t>Снятие унитаза, раковины</t>
  </si>
  <si>
    <t>компл</t>
  </si>
  <si>
    <t>Демонтаж дверей</t>
  </si>
  <si>
    <t>Уширение дверного проема в кирпичной стене</t>
  </si>
  <si>
    <t>Демонтаж электрики (светильники, розетки, проводка)</t>
  </si>
  <si>
    <t>Разгрузочно-погрузочные работы (вынос мусора с 6 этажа с погрузкой в пухто)</t>
  </si>
  <si>
    <t>Пухто с вывозом</t>
  </si>
  <si>
    <t>Расходные мат-лы (скотч, пленка, метлы, мешки для пылесоса, буры)</t>
  </si>
  <si>
    <t>Транспортные расходы</t>
  </si>
  <si>
    <t>Всего</t>
  </si>
  <si>
    <t>упак</t>
  </si>
  <si>
    <t>Устройство стяжки пола</t>
  </si>
  <si>
    <t>Ровнитель (стяжка пола) первичный Weber.vetonit 3000 25 кг</t>
  </si>
  <si>
    <t>меш</t>
  </si>
  <si>
    <t>ведро</t>
  </si>
  <si>
    <t>Грунт Ceresit CT17 PRO 10 л</t>
  </si>
  <si>
    <t xml:space="preserve">Шпаклевка полимерная Weber.vetonit LR + для сухих помещений </t>
  </si>
  <si>
    <t>рул</t>
  </si>
  <si>
    <t>Занос строительных и отделочных материалов</t>
  </si>
  <si>
    <t>крепежные элементы, дюбеля, метизы</t>
  </si>
  <si>
    <t>транспортные расходы</t>
  </si>
  <si>
    <t>С/у отделка</t>
  </si>
  <si>
    <t>кан</t>
  </si>
  <si>
    <t>Укладка кафельной плитки полы</t>
  </si>
  <si>
    <t>Клей для плитки/ керамогранита/ мозаики/ камня Litokol К80</t>
  </si>
  <si>
    <t>Система выравнивания плитки Beorol 1,5 мм зажим</t>
  </si>
  <si>
    <t>Система выравнивания плитки для тонкой основы Beorol клин </t>
  </si>
  <si>
    <t>Плитка керамогранит</t>
  </si>
  <si>
    <t>Укладка кафельной плитки стены</t>
  </si>
  <si>
    <t>Плитка кафель</t>
  </si>
  <si>
    <t>Затирка кафельной плитки</t>
  </si>
  <si>
    <t>Затирка</t>
  </si>
  <si>
    <t xml:space="preserve">Расходные материалы </t>
  </si>
  <si>
    <t>Сантехника</t>
  </si>
  <si>
    <t>Установка и монтаж раковин</t>
  </si>
  <si>
    <t>Установка и монтаж смесителя</t>
  </si>
  <si>
    <t>Всего работам</t>
  </si>
  <si>
    <t>Всего по материалам</t>
  </si>
  <si>
    <t>Всего по разделам</t>
  </si>
  <si>
    <t>В зависимости от формы оплаты, стоимость работ и материалов может увеличится от 6 % (ИП) и 7% безнал на организацию (упрощенка)</t>
  </si>
  <si>
    <t>Демонтаж плитки кафельной полы и стены</t>
  </si>
  <si>
    <t>Грунт бетоноконтакт Knauf Betokontakt 5 кг</t>
  </si>
  <si>
    <t>Оштукатуривание стен по сетке</t>
  </si>
  <si>
    <t>Штукатурка гипсовая Knauf Ротбанд 30 кг</t>
  </si>
  <si>
    <t>Сетка штукатурная стеклотканевая ячейка 5х5 мм 1х20 м 65 г/кв.м</t>
  </si>
  <si>
    <t>Клей для плитки Плитонит С</t>
  </si>
  <si>
    <t xml:space="preserve">Шпатлевание потолка под покраску </t>
  </si>
  <si>
    <t>Шпатлевка финишная Knauf Ротбанд паста Профи 5 кг</t>
  </si>
  <si>
    <t>Покраска потолка</t>
  </si>
  <si>
    <t>Краска моющаяся Aura Interior Mattlatex база А белая 2,7 л</t>
  </si>
  <si>
    <t>Расходные материалы (кисти, валики, перчатки и т.д.)</t>
  </si>
  <si>
    <t>Профиль маячковый КМ Эксперт 10 мм 3 м 0,60 мм оцинкованный</t>
  </si>
  <si>
    <t xml:space="preserve">Установка и монтаж унитаза </t>
  </si>
  <si>
    <t>Установка двери пластиковой</t>
  </si>
  <si>
    <t>Дверь пластиковая заказывается отдельно после устройства проема</t>
  </si>
  <si>
    <t>Зашивка проема дверного гипроком в 2 слоя</t>
  </si>
  <si>
    <t>Гипсокартон Vetonit (Gyproc) Аква Оптима 2500х1200х12,5 мм влагостойкий</t>
  </si>
  <si>
    <t>лист</t>
  </si>
  <si>
    <t>Профиль потолочный Knauf 60х27 мм 3 м 0,60 мм</t>
  </si>
  <si>
    <t>Профиль потолочный направляющий КМ Эксперт 28х27 мм 3 м 0,60 мм</t>
  </si>
  <si>
    <t>В расчет не вошли работы по отделке наружних стен. По месту из оставшихся материалов.</t>
  </si>
  <si>
    <t>Расчет работ и материалов по переделке с/у</t>
  </si>
  <si>
    <t xml:space="preserve">В стоимость сметы не включена дверь для инвалидов-колясочнико!!! Примерная стоимость двери - 100000,00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</si>
</sst>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Arial Cyr"/>
      <charset val="204"/>
    </font>
    <font>
      <vertAlign val="superscript"/>
      <sz val="10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/>
    <xf numFmtId="2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2" borderId="14" xfId="0" applyNumberFormat="1" applyFill="1" applyBorder="1" applyAlignment="1">
      <alignment horizontal="center"/>
    </xf>
    <xf numFmtId="0" fontId="0" fillId="2" borderId="9" xfId="0" applyFill="1" applyBorder="1"/>
    <xf numFmtId="2" fontId="0" fillId="2" borderId="15" xfId="0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2" fontId="0" fillId="2" borderId="18" xfId="0" applyNumberForma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2" fontId="0" fillId="2" borderId="15" xfId="0" applyNumberFormat="1" applyFill="1" applyBorder="1"/>
    <xf numFmtId="0" fontId="3" fillId="2" borderId="20" xfId="0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0" borderId="0" xfId="0" applyFont="1"/>
    <xf numFmtId="0" fontId="0" fillId="2" borderId="22" xfId="0" applyFill="1" applyBorder="1" applyAlignment="1">
      <alignment horizontal="center"/>
    </xf>
    <xf numFmtId="0" fontId="0" fillId="2" borderId="23" xfId="0" applyFill="1" applyBorder="1"/>
    <xf numFmtId="0" fontId="0" fillId="2" borderId="24" xfId="0" applyFill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2" fontId="0" fillId="2" borderId="25" xfId="0" applyNumberForma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zoomScale="75" zoomScaleNormal="75" workbookViewId="0">
      <selection activeCell="G69" sqref="G69"/>
    </sheetView>
  </sheetViews>
  <sheetFormatPr defaultRowHeight="15" x14ac:dyDescent="0.25"/>
  <cols>
    <col min="1" max="1" width="4.85546875" style="1" customWidth="1"/>
    <col min="2" max="2" width="101.85546875" customWidth="1"/>
    <col min="4" max="4" width="10.28515625" customWidth="1"/>
    <col min="5" max="5" width="16.28515625" customWidth="1"/>
    <col min="6" max="6" width="18.5703125" customWidth="1"/>
    <col min="7" max="7" width="70.85546875" customWidth="1"/>
    <col min="8" max="8" width="9" customWidth="1"/>
    <col min="9" max="9" width="11.140625" customWidth="1"/>
    <col min="10" max="10" width="15.28515625" customWidth="1"/>
    <col min="11" max="11" width="15" customWidth="1"/>
    <col min="12" max="12" width="11" bestFit="1" customWidth="1"/>
    <col min="13" max="13" width="12.140625" bestFit="1" customWidth="1"/>
    <col min="14" max="14" width="9.28515625" bestFit="1" customWidth="1"/>
    <col min="15" max="15" width="12.140625" bestFit="1" customWidth="1"/>
  </cols>
  <sheetData>
    <row r="1" spans="1:11" x14ac:dyDescent="0.25">
      <c r="A1" s="48"/>
      <c r="B1" s="48"/>
    </row>
    <row r="2" spans="1:11" ht="15.75" x14ac:dyDescent="0.25">
      <c r="A2" s="49" t="s">
        <v>74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5.75" thickBot="1" x14ac:dyDescent="0.3"/>
    <row r="4" spans="1:11" ht="15.75" thickBot="1" x14ac:dyDescent="0.3">
      <c r="A4" s="50" t="s">
        <v>0</v>
      </c>
      <c r="B4" s="52" t="s">
        <v>1</v>
      </c>
      <c r="C4" s="53"/>
      <c r="D4" s="53"/>
      <c r="E4" s="53"/>
      <c r="F4" s="54"/>
      <c r="G4" s="52" t="s">
        <v>2</v>
      </c>
      <c r="H4" s="53"/>
      <c r="I4" s="53"/>
      <c r="J4" s="53"/>
      <c r="K4" s="54"/>
    </row>
    <row r="5" spans="1:11" s="4" customFormat="1" ht="30.75" thickBot="1" x14ac:dyDescent="0.3">
      <c r="A5" s="51"/>
      <c r="B5" s="2" t="s">
        <v>3</v>
      </c>
      <c r="C5" s="3" t="s">
        <v>4</v>
      </c>
      <c r="D5" s="2" t="s">
        <v>5</v>
      </c>
      <c r="E5" s="2" t="s">
        <v>6</v>
      </c>
      <c r="F5" s="2" t="s">
        <v>7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</row>
    <row r="6" spans="1:11" ht="15.75" thickBot="1" x14ac:dyDescent="0.3">
      <c r="A6" s="5"/>
      <c r="B6" s="46" t="s">
        <v>8</v>
      </c>
      <c r="C6" s="46"/>
      <c r="D6" s="46"/>
      <c r="E6" s="46"/>
      <c r="F6" s="46"/>
      <c r="G6" s="46"/>
      <c r="H6" s="46"/>
      <c r="I6" s="46"/>
      <c r="J6" s="46"/>
      <c r="K6" s="47"/>
    </row>
    <row r="7" spans="1:11" x14ac:dyDescent="0.25">
      <c r="A7" s="6">
        <v>1</v>
      </c>
      <c r="B7" s="7" t="s">
        <v>9</v>
      </c>
      <c r="C7" s="8" t="s">
        <v>10</v>
      </c>
      <c r="D7" s="8">
        <v>8.5</v>
      </c>
      <c r="E7" s="9">
        <v>950</v>
      </c>
      <c r="F7" s="9">
        <f>D7*E7</f>
        <v>8075</v>
      </c>
      <c r="G7" s="7" t="s">
        <v>11</v>
      </c>
      <c r="H7" s="10" t="s">
        <v>12</v>
      </c>
      <c r="I7" s="9">
        <v>40</v>
      </c>
      <c r="J7" s="9">
        <v>26</v>
      </c>
      <c r="K7" s="11">
        <f>I7*J7</f>
        <v>1040</v>
      </c>
    </row>
    <row r="8" spans="1:11" x14ac:dyDescent="0.25">
      <c r="A8" s="12">
        <f>1+A7</f>
        <v>2</v>
      </c>
      <c r="B8" s="13" t="s">
        <v>13</v>
      </c>
      <c r="C8" s="8" t="s">
        <v>14</v>
      </c>
      <c r="D8" s="14">
        <v>2</v>
      </c>
      <c r="E8" s="14">
        <v>900</v>
      </c>
      <c r="F8" s="14">
        <f t="shared" ref="F8:F12" si="0">D8*E8</f>
        <v>1800</v>
      </c>
      <c r="G8" s="13"/>
      <c r="H8" s="15"/>
      <c r="I8" s="14"/>
      <c r="J8" s="14"/>
      <c r="K8" s="16"/>
    </row>
    <row r="9" spans="1:11" x14ac:dyDescent="0.25">
      <c r="A9" s="12">
        <f t="shared" ref="A9:A13" si="1">1+A8</f>
        <v>3</v>
      </c>
      <c r="B9" s="13" t="s">
        <v>15</v>
      </c>
      <c r="C9" s="15" t="s">
        <v>14</v>
      </c>
      <c r="D9" s="14">
        <v>3</v>
      </c>
      <c r="E9" s="14">
        <v>1500</v>
      </c>
      <c r="F9" s="14">
        <f t="shared" si="0"/>
        <v>4500</v>
      </c>
      <c r="G9" s="13"/>
      <c r="H9" s="8"/>
      <c r="I9" s="14"/>
      <c r="J9" s="17"/>
      <c r="K9" s="18"/>
    </row>
    <row r="10" spans="1:11" x14ac:dyDescent="0.25">
      <c r="A10" s="12">
        <f t="shared" si="1"/>
        <v>4</v>
      </c>
      <c r="B10" s="13" t="s">
        <v>16</v>
      </c>
      <c r="C10" s="8" t="s">
        <v>14</v>
      </c>
      <c r="D10" s="14">
        <v>1</v>
      </c>
      <c r="E10" s="14">
        <v>3600</v>
      </c>
      <c r="F10" s="14">
        <f t="shared" si="0"/>
        <v>3600</v>
      </c>
      <c r="G10" s="13" t="s">
        <v>11</v>
      </c>
      <c r="H10" s="8" t="s">
        <v>12</v>
      </c>
      <c r="I10" s="14">
        <v>15</v>
      </c>
      <c r="J10" s="17">
        <v>26</v>
      </c>
      <c r="K10" s="18">
        <f t="shared" ref="K10:K11" si="2">J10*I10</f>
        <v>390</v>
      </c>
    </row>
    <row r="11" spans="1:11" x14ac:dyDescent="0.25">
      <c r="A11" s="12">
        <f t="shared" si="1"/>
        <v>5</v>
      </c>
      <c r="B11" s="13" t="s">
        <v>17</v>
      </c>
      <c r="C11" s="15" t="s">
        <v>14</v>
      </c>
      <c r="D11" s="14">
        <v>1</v>
      </c>
      <c r="E11" s="14">
        <v>3000</v>
      </c>
      <c r="F11" s="14">
        <f t="shared" si="0"/>
        <v>3000</v>
      </c>
      <c r="G11" s="13" t="s">
        <v>11</v>
      </c>
      <c r="H11" s="8" t="s">
        <v>12</v>
      </c>
      <c r="I11" s="14">
        <v>2</v>
      </c>
      <c r="J11" s="17">
        <v>26</v>
      </c>
      <c r="K11" s="18">
        <f t="shared" si="2"/>
        <v>52</v>
      </c>
    </row>
    <row r="12" spans="1:11" x14ac:dyDescent="0.25">
      <c r="A12" s="12">
        <f t="shared" si="1"/>
        <v>6</v>
      </c>
      <c r="B12" s="13" t="s">
        <v>53</v>
      </c>
      <c r="C12" s="8" t="s">
        <v>10</v>
      </c>
      <c r="D12" s="14">
        <v>22.3</v>
      </c>
      <c r="E12" s="14">
        <v>450</v>
      </c>
      <c r="F12" s="14">
        <f t="shared" si="0"/>
        <v>10035</v>
      </c>
      <c r="G12" s="13" t="s">
        <v>11</v>
      </c>
      <c r="H12" s="8" t="s">
        <v>12</v>
      </c>
      <c r="I12" s="14">
        <v>25</v>
      </c>
      <c r="J12" s="17">
        <v>26</v>
      </c>
      <c r="K12" s="18">
        <f t="shared" ref="K12" si="3">J12*I12</f>
        <v>650</v>
      </c>
    </row>
    <row r="13" spans="1:11" x14ac:dyDescent="0.25">
      <c r="A13" s="12">
        <f t="shared" si="1"/>
        <v>7</v>
      </c>
      <c r="B13" s="19" t="s">
        <v>18</v>
      </c>
      <c r="C13" s="8" t="s">
        <v>14</v>
      </c>
      <c r="D13" s="17">
        <v>1</v>
      </c>
      <c r="E13" s="17">
        <v>4500</v>
      </c>
      <c r="F13" s="20">
        <f>D13*E13</f>
        <v>4500</v>
      </c>
      <c r="G13" s="13" t="s">
        <v>19</v>
      </c>
      <c r="H13" s="15" t="s">
        <v>14</v>
      </c>
      <c r="I13" s="14">
        <v>1</v>
      </c>
      <c r="J13" s="14">
        <v>24000</v>
      </c>
      <c r="K13" s="16">
        <f>I13*J13</f>
        <v>24000</v>
      </c>
    </row>
    <row r="14" spans="1:11" x14ac:dyDescent="0.25">
      <c r="A14" s="21"/>
      <c r="B14" s="22"/>
      <c r="C14" s="23"/>
      <c r="D14" s="24"/>
      <c r="E14" s="24"/>
      <c r="F14" s="20"/>
      <c r="G14" s="19" t="s">
        <v>20</v>
      </c>
      <c r="H14" s="8" t="s">
        <v>14</v>
      </c>
      <c r="I14" s="17">
        <v>1</v>
      </c>
      <c r="J14" s="17">
        <v>3000</v>
      </c>
      <c r="K14" s="25">
        <v>3000</v>
      </c>
    </row>
    <row r="15" spans="1:11" ht="15.75" thickBot="1" x14ac:dyDescent="0.3">
      <c r="A15" s="26"/>
      <c r="B15" s="27"/>
      <c r="C15" s="28"/>
      <c r="D15" s="29"/>
      <c r="E15" s="29"/>
      <c r="F15" s="28"/>
      <c r="G15" s="13" t="s">
        <v>21</v>
      </c>
      <c r="H15" s="15" t="s">
        <v>14</v>
      </c>
      <c r="I15" s="14">
        <v>1</v>
      </c>
      <c r="J15" s="17">
        <v>2000</v>
      </c>
      <c r="K15" s="25">
        <f>I15*J15</f>
        <v>2000</v>
      </c>
    </row>
    <row r="16" spans="1:11" ht="15.75" thickBot="1" x14ac:dyDescent="0.3">
      <c r="A16" s="30"/>
      <c r="B16" s="41" t="s">
        <v>22</v>
      </c>
      <c r="C16" s="42"/>
      <c r="D16" s="42"/>
      <c r="E16" s="42"/>
      <c r="F16" s="31">
        <f>SUM(F7:F15)</f>
        <v>35510</v>
      </c>
      <c r="G16" s="42" t="s">
        <v>22</v>
      </c>
      <c r="H16" s="42"/>
      <c r="I16" s="42"/>
      <c r="J16" s="43"/>
      <c r="K16" s="31">
        <f>SUM(K7:K15)</f>
        <v>31132</v>
      </c>
    </row>
    <row r="17" spans="1:11" ht="15.75" thickBot="1" x14ac:dyDescent="0.3">
      <c r="A17" s="5"/>
      <c r="B17" s="45" t="s">
        <v>34</v>
      </c>
      <c r="C17" s="46"/>
      <c r="D17" s="46"/>
      <c r="E17" s="46"/>
      <c r="F17" s="46"/>
      <c r="G17" s="46"/>
      <c r="H17" s="46"/>
      <c r="I17" s="46"/>
      <c r="J17" s="46"/>
      <c r="K17" s="47"/>
    </row>
    <row r="18" spans="1:11" x14ac:dyDescent="0.25">
      <c r="A18" s="6">
        <v>1</v>
      </c>
      <c r="B18" s="7" t="s">
        <v>24</v>
      </c>
      <c r="C18" s="10" t="s">
        <v>10</v>
      </c>
      <c r="D18" s="9">
        <v>4.7</v>
      </c>
      <c r="E18" s="9">
        <v>600</v>
      </c>
      <c r="F18" s="9">
        <f t="shared" ref="F18" si="4">D18*E18</f>
        <v>2820</v>
      </c>
      <c r="G18" s="7" t="s">
        <v>25</v>
      </c>
      <c r="H18" s="10" t="s">
        <v>26</v>
      </c>
      <c r="I18" s="9">
        <v>5</v>
      </c>
      <c r="J18" s="9">
        <v>1250</v>
      </c>
      <c r="K18" s="11">
        <f t="shared" ref="K18:K19" si="5">J18*I18</f>
        <v>6250</v>
      </c>
    </row>
    <row r="19" spans="1:11" x14ac:dyDescent="0.25">
      <c r="A19" s="12"/>
      <c r="B19" s="13"/>
      <c r="C19" s="8"/>
      <c r="D19" s="14"/>
      <c r="E19" s="14"/>
      <c r="F19" s="14"/>
      <c r="G19" s="13" t="s">
        <v>54</v>
      </c>
      <c r="H19" s="15" t="s">
        <v>27</v>
      </c>
      <c r="I19" s="14">
        <v>1</v>
      </c>
      <c r="J19" s="17">
        <v>973</v>
      </c>
      <c r="K19" s="16">
        <f t="shared" si="5"/>
        <v>973</v>
      </c>
    </row>
    <row r="20" spans="1:11" x14ac:dyDescent="0.25">
      <c r="A20" s="12">
        <v>2</v>
      </c>
      <c r="B20" s="13" t="s">
        <v>36</v>
      </c>
      <c r="C20" s="8" t="s">
        <v>10</v>
      </c>
      <c r="D20" s="14">
        <v>4.7</v>
      </c>
      <c r="E20" s="14">
        <v>2350</v>
      </c>
      <c r="F20" s="14">
        <f>D20*E20</f>
        <v>11045</v>
      </c>
      <c r="G20" s="13" t="s">
        <v>28</v>
      </c>
      <c r="H20" s="15" t="s">
        <v>35</v>
      </c>
      <c r="I20" s="14">
        <v>1</v>
      </c>
      <c r="J20" s="14">
        <v>1150</v>
      </c>
      <c r="K20" s="16">
        <f t="shared" ref="K20:K23" si="6">J20*I20</f>
        <v>1150</v>
      </c>
    </row>
    <row r="21" spans="1:11" x14ac:dyDescent="0.25">
      <c r="A21" s="12"/>
      <c r="B21" s="13"/>
      <c r="C21" s="8"/>
      <c r="D21" s="14"/>
      <c r="E21" s="14"/>
      <c r="F21" s="14"/>
      <c r="G21" s="13" t="s">
        <v>37</v>
      </c>
      <c r="H21" s="15" t="s">
        <v>26</v>
      </c>
      <c r="I21" s="14">
        <v>2</v>
      </c>
      <c r="J21" s="17">
        <v>1035</v>
      </c>
      <c r="K21" s="16">
        <f t="shared" si="6"/>
        <v>2070</v>
      </c>
    </row>
    <row r="22" spans="1:11" x14ac:dyDescent="0.25">
      <c r="A22" s="12"/>
      <c r="B22" s="13"/>
      <c r="C22" s="8"/>
      <c r="D22" s="14"/>
      <c r="E22" s="14"/>
      <c r="F22" s="14"/>
      <c r="G22" s="13" t="s">
        <v>38</v>
      </c>
      <c r="H22" s="15" t="s">
        <v>23</v>
      </c>
      <c r="I22" s="14">
        <v>1</v>
      </c>
      <c r="J22" s="17">
        <v>392</v>
      </c>
      <c r="K22" s="16">
        <f t="shared" si="6"/>
        <v>392</v>
      </c>
    </row>
    <row r="23" spans="1:11" x14ac:dyDescent="0.25">
      <c r="A23" s="12"/>
      <c r="B23" s="13"/>
      <c r="C23" s="8"/>
      <c r="D23" s="14"/>
      <c r="E23" s="14"/>
      <c r="F23" s="14"/>
      <c r="G23" s="13" t="s">
        <v>39</v>
      </c>
      <c r="H23" s="15" t="s">
        <v>23</v>
      </c>
      <c r="I23" s="14">
        <v>1</v>
      </c>
      <c r="J23" s="17">
        <v>287</v>
      </c>
      <c r="K23" s="16">
        <f t="shared" si="6"/>
        <v>287</v>
      </c>
    </row>
    <row r="24" spans="1:11" x14ac:dyDescent="0.25">
      <c r="A24" s="12"/>
      <c r="B24" s="13"/>
      <c r="C24" s="8" t="s">
        <v>10</v>
      </c>
      <c r="D24" s="14">
        <v>17.600000000000001</v>
      </c>
      <c r="E24" s="14">
        <v>850</v>
      </c>
      <c r="F24" s="14">
        <f t="shared" ref="F24" si="7">D24*E24</f>
        <v>14960.000000000002</v>
      </c>
      <c r="G24" s="13" t="s">
        <v>40</v>
      </c>
      <c r="H24" s="8" t="s">
        <v>10</v>
      </c>
      <c r="I24" s="14">
        <v>5.5</v>
      </c>
      <c r="J24" s="14">
        <v>980</v>
      </c>
      <c r="K24" s="16">
        <f>I24*J24</f>
        <v>5390</v>
      </c>
    </row>
    <row r="25" spans="1:11" x14ac:dyDescent="0.25">
      <c r="A25" s="12">
        <v>3</v>
      </c>
      <c r="B25" s="13" t="s">
        <v>55</v>
      </c>
      <c r="C25" s="15"/>
      <c r="D25" s="14"/>
      <c r="E25" s="14"/>
      <c r="F25" s="14"/>
      <c r="G25" s="13" t="s">
        <v>56</v>
      </c>
      <c r="H25" s="15" t="s">
        <v>26</v>
      </c>
      <c r="I25" s="14">
        <v>5</v>
      </c>
      <c r="J25" s="14">
        <v>633</v>
      </c>
      <c r="K25" s="16">
        <f>I25*J25</f>
        <v>3165</v>
      </c>
    </row>
    <row r="26" spans="1:11" x14ac:dyDescent="0.25">
      <c r="A26" s="12"/>
      <c r="B26" s="13"/>
      <c r="C26" s="15"/>
      <c r="D26" s="14"/>
      <c r="E26" s="14"/>
      <c r="F26" s="14"/>
      <c r="G26" s="13" t="s">
        <v>57</v>
      </c>
      <c r="H26" s="15" t="s">
        <v>30</v>
      </c>
      <c r="I26" s="14">
        <v>1</v>
      </c>
      <c r="J26" s="14">
        <v>1196</v>
      </c>
      <c r="K26" s="16">
        <f>I26*J26</f>
        <v>1196</v>
      </c>
    </row>
    <row r="27" spans="1:11" x14ac:dyDescent="0.25">
      <c r="A27" s="12"/>
      <c r="B27" s="13"/>
      <c r="C27" s="15"/>
      <c r="D27" s="14"/>
      <c r="E27" s="14"/>
      <c r="F27" s="14"/>
      <c r="G27" s="13" t="s">
        <v>64</v>
      </c>
      <c r="H27" s="15" t="s">
        <v>12</v>
      </c>
      <c r="I27" s="14">
        <v>12</v>
      </c>
      <c r="J27" s="14">
        <v>189</v>
      </c>
      <c r="K27" s="16">
        <f>I27*J27</f>
        <v>2268</v>
      </c>
    </row>
    <row r="28" spans="1:11" x14ac:dyDescent="0.25">
      <c r="A28" s="12">
        <v>4</v>
      </c>
      <c r="B28" s="13" t="s">
        <v>41</v>
      </c>
      <c r="C28" s="8" t="s">
        <v>10</v>
      </c>
      <c r="D28" s="14">
        <v>17.600000000000001</v>
      </c>
      <c r="E28" s="14">
        <v>2350</v>
      </c>
      <c r="F28" s="14">
        <f>D28*E28</f>
        <v>41360</v>
      </c>
      <c r="G28" s="13" t="s">
        <v>58</v>
      </c>
      <c r="H28" s="15" t="s">
        <v>26</v>
      </c>
      <c r="I28" s="14">
        <v>5</v>
      </c>
      <c r="J28" s="17">
        <v>1217</v>
      </c>
      <c r="K28" s="16">
        <f t="shared" ref="K28:K30" si="8">J28*I28</f>
        <v>6085</v>
      </c>
    </row>
    <row r="29" spans="1:11" x14ac:dyDescent="0.25">
      <c r="A29" s="12"/>
      <c r="B29" s="13"/>
      <c r="C29" s="8"/>
      <c r="D29" s="14"/>
      <c r="E29" s="14"/>
      <c r="F29" s="14"/>
      <c r="G29" s="13" t="s">
        <v>38</v>
      </c>
      <c r="H29" s="15" t="s">
        <v>23</v>
      </c>
      <c r="I29" s="14">
        <v>2</v>
      </c>
      <c r="J29" s="17">
        <v>392</v>
      </c>
      <c r="K29" s="16">
        <f t="shared" si="8"/>
        <v>784</v>
      </c>
    </row>
    <row r="30" spans="1:11" x14ac:dyDescent="0.25">
      <c r="A30" s="12"/>
      <c r="B30" s="13"/>
      <c r="C30" s="8"/>
      <c r="D30" s="14"/>
      <c r="E30" s="14"/>
      <c r="F30" s="14"/>
      <c r="G30" s="13" t="s">
        <v>39</v>
      </c>
      <c r="H30" s="15" t="s">
        <v>23</v>
      </c>
      <c r="I30" s="14">
        <v>2</v>
      </c>
      <c r="J30" s="17">
        <v>287</v>
      </c>
      <c r="K30" s="16">
        <f t="shared" si="8"/>
        <v>574</v>
      </c>
    </row>
    <row r="31" spans="1:11" x14ac:dyDescent="0.25">
      <c r="A31" s="12"/>
      <c r="B31" s="13"/>
      <c r="C31" s="8"/>
      <c r="D31" s="14"/>
      <c r="E31" s="14"/>
      <c r="F31" s="14"/>
      <c r="G31" s="13" t="s">
        <v>42</v>
      </c>
      <c r="H31" s="8" t="s">
        <v>10</v>
      </c>
      <c r="I31" s="14">
        <v>19</v>
      </c>
      <c r="J31" s="14">
        <v>1100</v>
      </c>
      <c r="K31" s="16">
        <f>I31*J31</f>
        <v>20900</v>
      </c>
    </row>
    <row r="32" spans="1:11" x14ac:dyDescent="0.25">
      <c r="A32" s="12">
        <v>5</v>
      </c>
      <c r="B32" s="13" t="s">
        <v>43</v>
      </c>
      <c r="C32" s="8" t="s">
        <v>10</v>
      </c>
      <c r="D32" s="14">
        <f>D28+D20</f>
        <v>22.3</v>
      </c>
      <c r="E32" s="14">
        <v>650</v>
      </c>
      <c r="F32" s="14">
        <f t="shared" ref="F32:F33" si="9">D32*E32</f>
        <v>14495</v>
      </c>
      <c r="G32" s="13" t="s">
        <v>44</v>
      </c>
      <c r="H32" s="15" t="s">
        <v>14</v>
      </c>
      <c r="I32" s="14">
        <v>1</v>
      </c>
      <c r="J32" s="14">
        <v>1780</v>
      </c>
      <c r="K32" s="16">
        <f t="shared" ref="K32:K39" si="10">J32*I32</f>
        <v>1780</v>
      </c>
    </row>
    <row r="33" spans="1:11" x14ac:dyDescent="0.25">
      <c r="A33" s="12">
        <v>6</v>
      </c>
      <c r="B33" s="13" t="s">
        <v>59</v>
      </c>
      <c r="C33" s="8" t="s">
        <v>10</v>
      </c>
      <c r="D33" s="14">
        <v>4.7</v>
      </c>
      <c r="E33" s="14">
        <v>960</v>
      </c>
      <c r="F33" s="17">
        <f t="shared" si="9"/>
        <v>4512</v>
      </c>
      <c r="G33" s="13" t="s">
        <v>60</v>
      </c>
      <c r="H33" s="15" t="s">
        <v>27</v>
      </c>
      <c r="I33" s="14">
        <v>2</v>
      </c>
      <c r="J33" s="17">
        <v>846</v>
      </c>
      <c r="K33" s="16">
        <f t="shared" ref="K33" si="11">J33*I33</f>
        <v>1692</v>
      </c>
    </row>
    <row r="34" spans="1:11" x14ac:dyDescent="0.25">
      <c r="A34" s="12"/>
      <c r="B34" s="13"/>
      <c r="C34" s="8"/>
      <c r="D34" s="14"/>
      <c r="E34" s="14"/>
      <c r="F34" s="17"/>
      <c r="G34" s="13" t="s">
        <v>29</v>
      </c>
      <c r="H34" s="15" t="s">
        <v>26</v>
      </c>
      <c r="I34" s="14">
        <v>1</v>
      </c>
      <c r="J34" s="17">
        <v>1058</v>
      </c>
      <c r="K34" s="16">
        <f t="shared" si="10"/>
        <v>1058</v>
      </c>
    </row>
    <row r="35" spans="1:11" x14ac:dyDescent="0.25">
      <c r="A35" s="12">
        <v>7</v>
      </c>
      <c r="B35" s="13" t="s">
        <v>61</v>
      </c>
      <c r="C35" s="8" t="s">
        <v>10</v>
      </c>
      <c r="D35" s="14">
        <v>4.7</v>
      </c>
      <c r="E35" s="14">
        <v>360</v>
      </c>
      <c r="F35" s="17">
        <f t="shared" ref="F35" si="12">D35*E35</f>
        <v>1692</v>
      </c>
      <c r="G35" s="13" t="s">
        <v>62</v>
      </c>
      <c r="H35" s="15" t="s">
        <v>12</v>
      </c>
      <c r="I35" s="14">
        <v>1</v>
      </c>
      <c r="J35" s="17">
        <v>1396</v>
      </c>
      <c r="K35" s="16">
        <f t="shared" si="10"/>
        <v>1396</v>
      </c>
    </row>
    <row r="36" spans="1:11" x14ac:dyDescent="0.25">
      <c r="A36" s="12">
        <v>8</v>
      </c>
      <c r="B36" s="13" t="s">
        <v>68</v>
      </c>
      <c r="C36" s="15" t="s">
        <v>14</v>
      </c>
      <c r="D36" s="14">
        <v>1</v>
      </c>
      <c r="E36" s="14">
        <v>2700</v>
      </c>
      <c r="F36" s="14">
        <v>2700</v>
      </c>
      <c r="G36" s="13" t="s">
        <v>69</v>
      </c>
      <c r="H36" s="15" t="s">
        <v>70</v>
      </c>
      <c r="I36" s="14">
        <v>2</v>
      </c>
      <c r="J36" s="14">
        <v>696</v>
      </c>
      <c r="K36" s="16">
        <f t="shared" si="10"/>
        <v>1392</v>
      </c>
    </row>
    <row r="37" spans="1:11" x14ac:dyDescent="0.25">
      <c r="A37" s="12"/>
      <c r="B37" s="13"/>
      <c r="C37" s="15"/>
      <c r="D37" s="14"/>
      <c r="E37" s="14"/>
      <c r="F37" s="14"/>
      <c r="G37" s="13" t="s">
        <v>71</v>
      </c>
      <c r="H37" s="15" t="s">
        <v>12</v>
      </c>
      <c r="I37" s="14">
        <v>4</v>
      </c>
      <c r="J37" s="14">
        <v>381</v>
      </c>
      <c r="K37" s="16">
        <f t="shared" si="10"/>
        <v>1524</v>
      </c>
    </row>
    <row r="38" spans="1:11" x14ac:dyDescent="0.25">
      <c r="A38" s="12"/>
      <c r="B38" s="13"/>
      <c r="C38" s="15"/>
      <c r="D38" s="14"/>
      <c r="E38" s="14"/>
      <c r="F38" s="14"/>
      <c r="G38" s="13" t="s">
        <v>72</v>
      </c>
      <c r="H38" s="15" t="s">
        <v>12</v>
      </c>
      <c r="I38" s="14">
        <v>2</v>
      </c>
      <c r="J38" s="14">
        <v>214</v>
      </c>
      <c r="K38" s="16">
        <f t="shared" si="10"/>
        <v>428</v>
      </c>
    </row>
    <row r="39" spans="1:11" x14ac:dyDescent="0.25">
      <c r="A39" s="12">
        <v>8</v>
      </c>
      <c r="B39" s="13" t="s">
        <v>66</v>
      </c>
      <c r="C39" s="15" t="s">
        <v>14</v>
      </c>
      <c r="D39" s="14">
        <v>1</v>
      </c>
      <c r="E39" s="14">
        <v>0</v>
      </c>
      <c r="F39" s="14">
        <v>0</v>
      </c>
      <c r="G39" s="13" t="s">
        <v>67</v>
      </c>
      <c r="H39" s="15" t="s">
        <v>14</v>
      </c>
      <c r="I39" s="14">
        <v>1</v>
      </c>
      <c r="J39" s="14">
        <v>0</v>
      </c>
      <c r="K39" s="16">
        <f t="shared" si="10"/>
        <v>0</v>
      </c>
    </row>
    <row r="40" spans="1:11" x14ac:dyDescent="0.25">
      <c r="A40" s="12"/>
      <c r="B40" s="13"/>
      <c r="C40" s="15"/>
      <c r="D40" s="14"/>
      <c r="E40" s="14"/>
      <c r="F40" s="14"/>
      <c r="G40" s="13"/>
      <c r="H40" s="15"/>
      <c r="I40" s="14"/>
      <c r="J40" s="14"/>
      <c r="K40" s="16"/>
    </row>
    <row r="41" spans="1:11" x14ac:dyDescent="0.25">
      <c r="A41" s="12">
        <v>9</v>
      </c>
      <c r="B41" s="13" t="s">
        <v>31</v>
      </c>
      <c r="C41" s="15" t="s">
        <v>14</v>
      </c>
      <c r="D41" s="14">
        <v>1</v>
      </c>
      <c r="E41" s="14">
        <v>1500</v>
      </c>
      <c r="F41" s="14">
        <f t="shared" ref="F41" si="13">D41*E41</f>
        <v>1500</v>
      </c>
      <c r="G41" s="13"/>
      <c r="H41" s="15"/>
      <c r="I41" s="14"/>
      <c r="J41" s="14"/>
      <c r="K41" s="16"/>
    </row>
    <row r="42" spans="1:11" x14ac:dyDescent="0.25">
      <c r="A42" s="12"/>
      <c r="B42" s="13"/>
      <c r="C42" s="8"/>
      <c r="D42" s="14"/>
      <c r="E42" s="14"/>
      <c r="F42" s="14"/>
      <c r="G42" s="13" t="s">
        <v>32</v>
      </c>
      <c r="H42" s="15" t="s">
        <v>14</v>
      </c>
      <c r="I42" s="14">
        <v>1</v>
      </c>
      <c r="J42" s="17">
        <v>500</v>
      </c>
      <c r="K42" s="16">
        <f>I42*J42</f>
        <v>500</v>
      </c>
    </row>
    <row r="43" spans="1:11" x14ac:dyDescent="0.25">
      <c r="A43" s="12"/>
      <c r="B43" s="13"/>
      <c r="C43" s="8"/>
      <c r="D43" s="14"/>
      <c r="E43" s="14"/>
      <c r="F43" s="14"/>
      <c r="G43" s="13" t="s">
        <v>63</v>
      </c>
      <c r="H43" s="15" t="s">
        <v>14</v>
      </c>
      <c r="I43" s="14">
        <v>1</v>
      </c>
      <c r="J43" s="17">
        <v>5000</v>
      </c>
      <c r="K43" s="16">
        <f>I43*J43</f>
        <v>5000</v>
      </c>
    </row>
    <row r="44" spans="1:11" x14ac:dyDescent="0.25">
      <c r="A44" s="12"/>
      <c r="B44" s="13"/>
      <c r="C44" s="8"/>
      <c r="D44" s="14"/>
      <c r="E44" s="14"/>
      <c r="F44" s="14"/>
      <c r="G44" s="13" t="s">
        <v>33</v>
      </c>
      <c r="H44" s="15" t="s">
        <v>14</v>
      </c>
      <c r="I44" s="14">
        <v>1</v>
      </c>
      <c r="J44" s="17">
        <v>5000</v>
      </c>
      <c r="K44" s="16">
        <f>I44*J44</f>
        <v>5000</v>
      </c>
    </row>
    <row r="45" spans="1:11" ht="15.75" thickBot="1" x14ac:dyDescent="0.3">
      <c r="A45" s="35"/>
      <c r="B45" s="36"/>
      <c r="C45" s="37"/>
      <c r="D45" s="38"/>
      <c r="E45" s="38"/>
      <c r="F45" s="38"/>
      <c r="G45" s="36"/>
      <c r="H45" s="39"/>
      <c r="I45" s="38"/>
      <c r="J45" s="38"/>
      <c r="K45" s="40"/>
    </row>
    <row r="46" spans="1:11" ht="15.75" thickBot="1" x14ac:dyDescent="0.3">
      <c r="A46" s="30"/>
      <c r="B46" s="41" t="s">
        <v>22</v>
      </c>
      <c r="C46" s="42"/>
      <c r="D46" s="42"/>
      <c r="E46" s="42"/>
      <c r="F46" s="31">
        <f>SUM(F18:F45)</f>
        <v>95084</v>
      </c>
      <c r="G46" s="42" t="s">
        <v>22</v>
      </c>
      <c r="H46" s="42"/>
      <c r="I46" s="42"/>
      <c r="J46" s="43"/>
      <c r="K46" s="31">
        <f>SUM(K18:K45)</f>
        <v>71254</v>
      </c>
    </row>
    <row r="47" spans="1:11" ht="15.75" thickBot="1" x14ac:dyDescent="0.3">
      <c r="A47" s="45" t="s">
        <v>46</v>
      </c>
      <c r="B47" s="46"/>
      <c r="C47" s="46"/>
      <c r="D47" s="46"/>
      <c r="E47" s="46"/>
      <c r="F47" s="46"/>
      <c r="G47" s="46"/>
      <c r="H47" s="46"/>
      <c r="I47" s="46"/>
      <c r="J47" s="47"/>
      <c r="K47" s="16"/>
    </row>
    <row r="48" spans="1:11" x14ac:dyDescent="0.25">
      <c r="A48" s="12">
        <v>6</v>
      </c>
      <c r="B48" s="13" t="s">
        <v>65</v>
      </c>
      <c r="C48" s="8" t="s">
        <v>14</v>
      </c>
      <c r="D48" s="14">
        <v>1</v>
      </c>
      <c r="E48" s="14">
        <v>3500</v>
      </c>
      <c r="F48" s="14">
        <f t="shared" ref="F48:F51" si="14">D48*E48</f>
        <v>3500</v>
      </c>
      <c r="G48" s="13"/>
      <c r="H48" s="15"/>
      <c r="I48" s="14"/>
      <c r="J48" s="14"/>
      <c r="K48" s="16"/>
    </row>
    <row r="49" spans="1:11" x14ac:dyDescent="0.25">
      <c r="A49" s="12">
        <v>7</v>
      </c>
      <c r="B49" s="13" t="s">
        <v>47</v>
      </c>
      <c r="C49" s="8" t="s">
        <v>14</v>
      </c>
      <c r="D49" s="14">
        <v>1</v>
      </c>
      <c r="E49" s="14">
        <v>1500</v>
      </c>
      <c r="F49" s="14">
        <f t="shared" si="14"/>
        <v>1500</v>
      </c>
      <c r="G49" s="13"/>
      <c r="H49" s="15"/>
      <c r="I49" s="14"/>
      <c r="J49" s="14"/>
      <c r="K49" s="16"/>
    </row>
    <row r="50" spans="1:11" x14ac:dyDescent="0.25">
      <c r="A50" s="12">
        <v>8</v>
      </c>
      <c r="B50" s="13" t="s">
        <v>48</v>
      </c>
      <c r="C50" s="8" t="s">
        <v>14</v>
      </c>
      <c r="D50" s="14">
        <v>1</v>
      </c>
      <c r="E50" s="14">
        <v>3500</v>
      </c>
      <c r="F50" s="14">
        <f t="shared" si="14"/>
        <v>3500</v>
      </c>
      <c r="G50" s="13"/>
      <c r="H50" s="15"/>
      <c r="I50" s="14"/>
      <c r="J50" s="14"/>
      <c r="K50" s="16"/>
    </row>
    <row r="51" spans="1:11" x14ac:dyDescent="0.25">
      <c r="A51" s="12">
        <v>10</v>
      </c>
      <c r="B51" s="13" t="s">
        <v>31</v>
      </c>
      <c r="C51" s="15" t="s">
        <v>14</v>
      </c>
      <c r="D51" s="14">
        <v>1</v>
      </c>
      <c r="E51" s="14">
        <v>1000</v>
      </c>
      <c r="F51" s="14">
        <f t="shared" si="14"/>
        <v>1000</v>
      </c>
      <c r="G51" s="13"/>
      <c r="H51" s="15"/>
      <c r="I51" s="14"/>
      <c r="J51" s="14"/>
      <c r="K51" s="16"/>
    </row>
    <row r="52" spans="1:11" x14ac:dyDescent="0.25">
      <c r="A52" s="12"/>
      <c r="B52" s="13"/>
      <c r="C52" s="8"/>
      <c r="D52" s="14"/>
      <c r="E52" s="14"/>
      <c r="F52" s="14"/>
      <c r="G52" s="13"/>
      <c r="H52" s="15"/>
      <c r="I52" s="14"/>
      <c r="J52" s="17"/>
      <c r="K52" s="16"/>
    </row>
    <row r="53" spans="1:11" x14ac:dyDescent="0.25">
      <c r="A53" s="12"/>
      <c r="B53" s="13"/>
      <c r="C53" s="8"/>
      <c r="D53" s="14"/>
      <c r="E53" s="14"/>
      <c r="F53" s="14"/>
      <c r="G53" s="13" t="s">
        <v>45</v>
      </c>
      <c r="H53" s="15" t="s">
        <v>14</v>
      </c>
      <c r="I53" s="14">
        <v>1</v>
      </c>
      <c r="J53" s="17">
        <v>1500</v>
      </c>
      <c r="K53" s="16">
        <f>I53*J53</f>
        <v>1500</v>
      </c>
    </row>
    <row r="54" spans="1:11" ht="15.75" thickBot="1" x14ac:dyDescent="0.3">
      <c r="A54" s="12"/>
      <c r="B54" s="13"/>
      <c r="C54" s="8"/>
      <c r="D54" s="14"/>
      <c r="E54" s="14"/>
      <c r="F54" s="14"/>
      <c r="G54" s="13" t="s">
        <v>33</v>
      </c>
      <c r="H54" s="15" t="s">
        <v>14</v>
      </c>
      <c r="I54" s="14">
        <v>1</v>
      </c>
      <c r="J54" s="17">
        <v>0</v>
      </c>
      <c r="K54" s="16">
        <f>I54*J54</f>
        <v>0</v>
      </c>
    </row>
    <row r="55" spans="1:11" ht="15.75" thickBot="1" x14ac:dyDescent="0.3">
      <c r="A55" s="30"/>
      <c r="B55" s="41" t="s">
        <v>22</v>
      </c>
      <c r="C55" s="42"/>
      <c r="D55" s="42"/>
      <c r="E55" s="42"/>
      <c r="F55" s="31">
        <f>SUM(F48:F54)</f>
        <v>9500</v>
      </c>
      <c r="G55" s="42" t="s">
        <v>22</v>
      </c>
      <c r="H55" s="42"/>
      <c r="I55" s="42"/>
      <c r="J55" s="43"/>
      <c r="K55" s="31">
        <f>SUM(K48:K54)</f>
        <v>1500</v>
      </c>
    </row>
    <row r="56" spans="1:11" ht="15.75" thickBot="1" x14ac:dyDescent="0.3">
      <c r="A56" s="33"/>
      <c r="B56" s="44" t="s">
        <v>49</v>
      </c>
      <c r="C56" s="42"/>
      <c r="D56" s="42"/>
      <c r="E56" s="43"/>
      <c r="F56" s="31">
        <f>F55+F46+F16</f>
        <v>140094</v>
      </c>
      <c r="G56" s="42" t="s">
        <v>50</v>
      </c>
      <c r="H56" s="42"/>
      <c r="I56" s="42"/>
      <c r="J56" s="43"/>
      <c r="K56" s="31">
        <f>K55+K46+K16</f>
        <v>103886</v>
      </c>
    </row>
    <row r="57" spans="1:11" ht="15.75" thickBot="1" x14ac:dyDescent="0.3">
      <c r="A57" s="30"/>
      <c r="B57" s="41" t="s">
        <v>51</v>
      </c>
      <c r="C57" s="42"/>
      <c r="D57" s="42"/>
      <c r="E57" s="42"/>
      <c r="F57" s="42"/>
      <c r="G57" s="42"/>
      <c r="H57" s="42"/>
      <c r="I57" s="42"/>
      <c r="J57" s="43"/>
      <c r="K57" s="32">
        <f>F56+K56</f>
        <v>243980</v>
      </c>
    </row>
    <row r="59" spans="1:11" x14ac:dyDescent="0.25">
      <c r="B59" s="34" t="s">
        <v>52</v>
      </c>
    </row>
    <row r="60" spans="1:11" x14ac:dyDescent="0.25">
      <c r="B60" s="34" t="s">
        <v>75</v>
      </c>
    </row>
    <row r="61" spans="1:11" x14ac:dyDescent="0.25">
      <c r="B61" s="34" t="s">
        <v>73</v>
      </c>
    </row>
  </sheetData>
  <mergeCells count="17">
    <mergeCell ref="B6:K6"/>
    <mergeCell ref="A1:B1"/>
    <mergeCell ref="A2:K2"/>
    <mergeCell ref="A4:A5"/>
    <mergeCell ref="B4:F4"/>
    <mergeCell ref="G4:K4"/>
    <mergeCell ref="B57:J57"/>
    <mergeCell ref="B56:E56"/>
    <mergeCell ref="G56:J56"/>
    <mergeCell ref="B16:E16"/>
    <mergeCell ref="G16:J16"/>
    <mergeCell ref="B17:K17"/>
    <mergeCell ref="B46:E46"/>
    <mergeCell ref="G46:J46"/>
    <mergeCell ref="A47:J47"/>
    <mergeCell ref="B55:E55"/>
    <mergeCell ref="G55:J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Кузнецова Екатерина Алексеевна</cp:lastModifiedBy>
  <dcterms:created xsi:type="dcterms:W3CDTF">2025-04-15T12:12:29Z</dcterms:created>
  <dcterms:modified xsi:type="dcterms:W3CDTF">2025-07-08T09:19:17Z</dcterms:modified>
</cp:coreProperties>
</file>